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alii\Faustball\Meldungen\Halle23_24\"/>
    </mc:Choice>
  </mc:AlternateContent>
  <xr:revisionPtr revIDLastSave="0" documentId="13_ncr:1_{61CE63A7-ED39-429D-BC58-EDDE3CBA892E}" xr6:coauthVersionLast="47" xr6:coauthVersionMax="47" xr10:uidLastSave="{00000000-0000-0000-0000-000000000000}"/>
  <bookViews>
    <workbookView xWindow="-110" yWindow="-110" windowWidth="25820" windowHeight="15620" activeTab="1" xr2:uid="{94886F9E-0ACB-4D53-B469-ED81016697E6}"/>
  </bookViews>
  <sheets>
    <sheet name="Frühjahr 2023" sheetId="1" r:id="rId1"/>
    <sheet name="Halle 23_24" sheetId="3" r:id="rId2"/>
  </sheets>
  <definedNames>
    <definedName name="_xlnm._FilterDatabase" localSheetId="1" hidden="1">'Halle 23_24'!$A$1:$E$48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4" i="1" l="1"/>
  <c r="A17" i="1"/>
  <c r="A10" i="1"/>
  <c r="A30" i="1"/>
  <c r="A15" i="1"/>
  <c r="A7" i="1"/>
  <c r="A28" i="1"/>
  <c r="A13" i="1"/>
  <c r="A6" i="1"/>
  <c r="A27" i="1"/>
  <c r="A19" i="1"/>
  <c r="A35" i="1"/>
  <c r="A22" i="1"/>
  <c r="A26" i="1"/>
  <c r="A18" i="1"/>
  <c r="A29" i="1"/>
  <c r="A33" i="1"/>
  <c r="A24" i="1"/>
  <c r="A16" i="1"/>
  <c r="A9" i="1"/>
  <c r="A4" i="1"/>
  <c r="A39" i="1"/>
  <c r="A38" i="1"/>
  <c r="A32" i="1"/>
  <c r="A25" i="1"/>
  <c r="A21" i="1"/>
  <c r="A36" i="1"/>
  <c r="A12" i="1"/>
  <c r="A14" i="1"/>
  <c r="A3" i="1"/>
  <c r="A41" i="1"/>
  <c r="A40" i="1"/>
  <c r="A37" i="1"/>
  <c r="A31" i="1"/>
  <c r="A23" i="1"/>
  <c r="A20" i="1"/>
  <c r="A11" i="1"/>
  <c r="A8" i="1"/>
  <c r="A5" i="1"/>
  <c r="A2" i="1"/>
</calcChain>
</file>

<file path=xl/sharedStrings.xml><?xml version="1.0" encoding="utf-8"?>
<sst xmlns="http://schemas.openxmlformats.org/spreadsheetml/2006/main" count="244" uniqueCount="96">
  <si>
    <t>Termin</t>
  </si>
  <si>
    <t>Team</t>
  </si>
  <si>
    <t>Spielort</t>
  </si>
  <si>
    <t>Bemerkung</t>
  </si>
  <si>
    <t>Beginn</t>
  </si>
  <si>
    <t>1.BL Herren</t>
  </si>
  <si>
    <t>Sportplatz Froschberg</t>
  </si>
  <si>
    <t>Heimspiel</t>
  </si>
  <si>
    <t>Sportplatz Zwettl/Rodl</t>
  </si>
  <si>
    <t>vs. Urfahr</t>
  </si>
  <si>
    <t>vs. Münzbach (Heim)</t>
  </si>
  <si>
    <t>vs. Grieskirchen (Heim)</t>
  </si>
  <si>
    <t>Sportplatz Freistadt</t>
  </si>
  <si>
    <t>vs. Freistadt</t>
  </si>
  <si>
    <t>vs. Vöcklabruck (Heim)</t>
  </si>
  <si>
    <t>Sportplatz Drösing</t>
  </si>
  <si>
    <t>vs. Drösing</t>
  </si>
  <si>
    <t>Sportplatz Höhnhart</t>
  </si>
  <si>
    <t>vs. Höhnhart</t>
  </si>
  <si>
    <t>Sporplatz Froschberg</t>
  </si>
  <si>
    <t>vs. Kremsmünster (Heim)</t>
  </si>
  <si>
    <t>Sportplatz Enns</t>
  </si>
  <si>
    <t>vs. Enns</t>
  </si>
  <si>
    <t>Sportplatz Arnreit</t>
  </si>
  <si>
    <t>FINAL3 FELD 2023</t>
  </si>
  <si>
    <t>1.BL Frauen</t>
  </si>
  <si>
    <t>Sportplatz Münzbach</t>
  </si>
  <si>
    <t>vs. Münzbach</t>
  </si>
  <si>
    <t>Sportplatz Reichenthal</t>
  </si>
  <si>
    <t>vs. Reichenthal</t>
  </si>
  <si>
    <t>vs. Seekirchen</t>
  </si>
  <si>
    <t>Sporptlatz Froschberg</t>
  </si>
  <si>
    <t>vs. Urfahr (Heim)</t>
  </si>
  <si>
    <t>vs. Laakirchen (Heim)</t>
  </si>
  <si>
    <t>vs. Nussbach (Heim)</t>
  </si>
  <si>
    <t>Sporptlatz Arnreit</t>
  </si>
  <si>
    <t>vs. Arnreit</t>
  </si>
  <si>
    <t>vs. St. Veit/Pongau</t>
  </si>
  <si>
    <t>1.BL Herren / Frauen</t>
  </si>
  <si>
    <t>1.LL Herren</t>
  </si>
  <si>
    <t>Sportplatz Grieskirchen</t>
  </si>
  <si>
    <t>Sportplatz Hirschbach</t>
  </si>
  <si>
    <t>U16 weiblich</t>
  </si>
  <si>
    <t>Sportplatz Waldburg</t>
  </si>
  <si>
    <t>U18 weiblich</t>
  </si>
  <si>
    <t>U16 männlich</t>
  </si>
  <si>
    <t>U14 männlich</t>
  </si>
  <si>
    <t>Sportplatz Ottensheim</t>
  </si>
  <si>
    <t>Sportplatz Traun</t>
  </si>
  <si>
    <t>U12 männlich</t>
  </si>
  <si>
    <t>Sporplatz Traun</t>
  </si>
  <si>
    <t>Sportplatz Hofkirchen</t>
  </si>
  <si>
    <t>Bezirk Herren</t>
  </si>
  <si>
    <t>1. LL Männer</t>
  </si>
  <si>
    <t>Rennerschule, Linz</t>
  </si>
  <si>
    <t>Heim</t>
  </si>
  <si>
    <t>BSH Freistadt</t>
  </si>
  <si>
    <t>Df: Bad Kreuzen</t>
  </si>
  <si>
    <t>1.BL Männer</t>
  </si>
  <si>
    <t>Sporthalle Enns</t>
  </si>
  <si>
    <t>Gymnasium Seekirchen</t>
  </si>
  <si>
    <t>Sporthalle Freistadt</t>
  </si>
  <si>
    <t>Hüttnerschule, Linz</t>
  </si>
  <si>
    <t>Thayalandhalle</t>
  </si>
  <si>
    <t>Kremsmünster</t>
  </si>
  <si>
    <t>Stadthalle Kirchdorf</t>
  </si>
  <si>
    <t>SH Wolkersdorf</t>
  </si>
  <si>
    <t>Weihnachtsturnier</t>
  </si>
  <si>
    <t>Landessportschule, Gugl</t>
  </si>
  <si>
    <t>Rennerschule</t>
  </si>
  <si>
    <t>DF:Froschberg</t>
  </si>
  <si>
    <t>DF:Ottensheim</t>
  </si>
  <si>
    <t>BRG Traun</t>
  </si>
  <si>
    <t>DF:Urfahr</t>
  </si>
  <si>
    <t>DF:Traun</t>
  </si>
  <si>
    <t>Hüttnerschule</t>
  </si>
  <si>
    <t>DF:Hofkirchen</t>
  </si>
  <si>
    <t>Korefschule</t>
  </si>
  <si>
    <t>DF:Unterwitersdorf</t>
  </si>
  <si>
    <t>Freistadt</t>
  </si>
  <si>
    <t>DF:Freistadt</t>
  </si>
  <si>
    <t>Harbachschule</t>
  </si>
  <si>
    <t>DF:Unterweitersdorf</t>
  </si>
  <si>
    <t>Bezirk Männer</t>
  </si>
  <si>
    <t>U12 m</t>
  </si>
  <si>
    <t>U14 m</t>
  </si>
  <si>
    <t>U16 m</t>
  </si>
  <si>
    <t>U18 m</t>
  </si>
  <si>
    <t>U16 w</t>
  </si>
  <si>
    <t>U18 w</t>
  </si>
  <si>
    <t>Df:  Freistadt</t>
  </si>
  <si>
    <t>BSH Rohrbach</t>
  </si>
  <si>
    <t>Df: Tollet/Peuerbach</t>
  </si>
  <si>
    <t>Df:  St. Leonhard</t>
  </si>
  <si>
    <t>Hagenberg</t>
  </si>
  <si>
    <t>Josef-Preis-Allee Salzburg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</si>
</sst>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20" fontId="0" fillId="0" borderId="0" xfId="0" applyNumberFormat="1" applyAlignment="1">
      <alignment horizontal="left"/>
    </xf>
    <xf numFmtId="0" fontId="3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164" fontId="0" fillId="0" borderId="0" xfId="0" applyNumberFormat="1" applyFill="1"/>
    <xf numFmtId="20" fontId="0" fillId="0" borderId="0" xfId="0" applyNumberFormat="1" applyFill="1"/>
    <xf numFmtId="0" fontId="0" fillId="0" borderId="0" xfId="0" applyFill="1"/>
    <xf numFmtId="164" fontId="0" fillId="4" borderId="1" xfId="0" applyNumberFormat="1" applyFill="1" applyBorder="1" applyAlignment="1">
      <alignment horizontal="right"/>
    </xf>
    <xf numFmtId="20" fontId="0" fillId="4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left"/>
    </xf>
    <xf numFmtId="164" fontId="0" fillId="7" borderId="1" xfId="0" applyNumberFormat="1" applyFill="1" applyBorder="1" applyAlignment="1">
      <alignment horizontal="right"/>
    </xf>
    <xf numFmtId="20" fontId="0" fillId="7" borderId="1" xfId="0" applyNumberFormat="1" applyFill="1" applyBorder="1" applyAlignment="1">
      <alignment horizontal="right"/>
    </xf>
    <xf numFmtId="0" fontId="0" fillId="7" borderId="1" xfId="0" applyFill="1" applyBorder="1"/>
    <xf numFmtId="164" fontId="0" fillId="5" borderId="1" xfId="0" applyNumberFormat="1" applyFill="1" applyBorder="1" applyAlignment="1">
      <alignment horizontal="right"/>
    </xf>
    <xf numFmtId="20" fontId="0" fillId="5" borderId="1" xfId="0" applyNumberFormat="1" applyFill="1" applyBorder="1" applyAlignment="1">
      <alignment horizontal="right"/>
    </xf>
    <xf numFmtId="0" fontId="0" fillId="5" borderId="1" xfId="0" applyFill="1" applyBorder="1" applyAlignment="1">
      <alignment horizontal="left"/>
    </xf>
    <xf numFmtId="164" fontId="0" fillId="8" borderId="1" xfId="0" applyNumberFormat="1" applyFill="1" applyBorder="1" applyAlignment="1">
      <alignment horizontal="right"/>
    </xf>
    <xf numFmtId="20" fontId="0" fillId="8" borderId="1" xfId="0" applyNumberFormat="1" applyFill="1" applyBorder="1" applyAlignment="1">
      <alignment horizontal="right"/>
    </xf>
    <xf numFmtId="0" fontId="0" fillId="8" borderId="1" xfId="0" applyFill="1" applyBorder="1"/>
    <xf numFmtId="164" fontId="0" fillId="3" borderId="1" xfId="0" applyNumberFormat="1" applyFill="1" applyBorder="1" applyAlignment="1">
      <alignment horizontal="right"/>
    </xf>
    <xf numFmtId="20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right"/>
    </xf>
    <xf numFmtId="20" fontId="3" fillId="5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4" fontId="0" fillId="10" borderId="1" xfId="0" applyNumberFormat="1" applyFill="1" applyBorder="1" applyAlignment="1">
      <alignment horizontal="right"/>
    </xf>
    <xf numFmtId="20" fontId="0" fillId="10" borderId="1" xfId="0" applyNumberFormat="1" applyFill="1" applyBorder="1" applyAlignment="1">
      <alignment horizontal="right"/>
    </xf>
    <xf numFmtId="0" fontId="0" fillId="10" borderId="1" xfId="0" applyFill="1" applyBorder="1"/>
    <xf numFmtId="164" fontId="0" fillId="9" borderId="1" xfId="0" applyNumberFormat="1" applyFill="1" applyBorder="1" applyAlignment="1">
      <alignment horizontal="right"/>
    </xf>
    <xf numFmtId="20" fontId="0" fillId="9" borderId="1" xfId="0" applyNumberFormat="1" applyFill="1" applyBorder="1" applyAlignment="1">
      <alignment horizontal="right"/>
    </xf>
    <xf numFmtId="0" fontId="0" fillId="9" borderId="1" xfId="0" applyFill="1" applyBorder="1"/>
    <xf numFmtId="164" fontId="3" fillId="3" borderId="1" xfId="0" applyNumberFormat="1" applyFont="1" applyFill="1" applyBorder="1" applyAlignment="1">
      <alignment horizontal="right"/>
    </xf>
    <xf numFmtId="20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164" fontId="3" fillId="4" borderId="1" xfId="0" applyNumberFormat="1" applyFont="1" applyFill="1" applyBorder="1" applyAlignment="1">
      <alignment horizontal="right"/>
    </xf>
    <xf numFmtId="20" fontId="3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left"/>
    </xf>
    <xf numFmtId="164" fontId="0" fillId="6" borderId="1" xfId="0" applyNumberFormat="1" applyFill="1" applyBorder="1" applyAlignment="1">
      <alignment horizontal="right"/>
    </xf>
    <xf numFmtId="20" fontId="0" fillId="6" borderId="1" xfId="0" applyNumberFormat="1" applyFill="1" applyBorder="1" applyAlignment="1">
      <alignment horizontal="right"/>
    </xf>
    <xf numFmtId="0" fontId="0" fillId="6" borderId="1" xfId="0" applyFill="1" applyBorder="1" applyAlignment="1">
      <alignment horizontal="left"/>
    </xf>
    <xf numFmtId="164" fontId="0" fillId="11" borderId="1" xfId="0" applyNumberFormat="1" applyFill="1" applyBorder="1" applyAlignment="1">
      <alignment horizontal="right"/>
    </xf>
    <xf numFmtId="20" fontId="0" fillId="11" borderId="1" xfId="0" applyNumberFormat="1" applyFill="1" applyBorder="1" applyAlignment="1">
      <alignment horizontal="right"/>
    </xf>
    <xf numFmtId="0" fontId="0" fillId="11" borderId="1" xfId="0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D4EF1-0361-42FE-95AB-8545D9A95BE7}">
  <dimension ref="A1:E41"/>
  <sheetViews>
    <sheetView zoomScale="90" zoomScaleNormal="90" workbookViewId="0">
      <selection sqref="A1:E1"/>
    </sheetView>
  </sheetViews>
  <sheetFormatPr baseColWidth="10" defaultRowHeight="14.5" x14ac:dyDescent="0.35"/>
  <cols>
    <col min="1" max="1" width="22.1796875" bestFit="1" customWidth="1"/>
    <col min="2" max="2" width="6.453125" bestFit="1" customWidth="1"/>
    <col min="3" max="3" width="18.1796875" bestFit="1" customWidth="1"/>
    <col min="4" max="4" width="20.7265625" bestFit="1" customWidth="1"/>
    <col min="5" max="5" width="22" bestFit="1" customWidth="1"/>
  </cols>
  <sheetData>
    <row r="1" spans="1:5" x14ac:dyDescent="0.35">
      <c r="A1" s="2" t="s">
        <v>0</v>
      </c>
      <c r="B1" s="1" t="s">
        <v>4</v>
      </c>
      <c r="C1" s="1" t="s">
        <v>1</v>
      </c>
      <c r="D1" s="1" t="s">
        <v>2</v>
      </c>
      <c r="E1" s="1" t="s">
        <v>3</v>
      </c>
    </row>
    <row r="2" spans="1:5" x14ac:dyDescent="0.35">
      <c r="A2" s="4">
        <f>DATE(2023,4,29)</f>
        <v>45045</v>
      </c>
      <c r="B2" s="5">
        <v>0.70833333333333337</v>
      </c>
      <c r="C2" s="3" t="s">
        <v>5</v>
      </c>
      <c r="D2" s="3" t="s">
        <v>6</v>
      </c>
      <c r="E2" s="3" t="s">
        <v>11</v>
      </c>
    </row>
    <row r="3" spans="1:5" x14ac:dyDescent="0.35">
      <c r="A3" s="4">
        <f>DATE(2023,4,29)</f>
        <v>45045</v>
      </c>
      <c r="B3" s="5">
        <v>0.58333333333333337</v>
      </c>
      <c r="C3" s="3" t="s">
        <v>25</v>
      </c>
      <c r="D3" s="3" t="s">
        <v>26</v>
      </c>
      <c r="E3" s="3" t="s">
        <v>27</v>
      </c>
    </row>
    <row r="4" spans="1:5" x14ac:dyDescent="0.35">
      <c r="A4" s="4">
        <f>DATE(2023,4,30)</f>
        <v>45046</v>
      </c>
      <c r="B4" s="5">
        <v>0.45833333333333331</v>
      </c>
      <c r="C4" s="3" t="s">
        <v>39</v>
      </c>
      <c r="D4" s="3" t="s">
        <v>40</v>
      </c>
      <c r="E4" s="3"/>
    </row>
    <row r="5" spans="1:5" x14ac:dyDescent="0.35">
      <c r="A5" s="4">
        <f>DATE(2023,5,1)</f>
        <v>45047</v>
      </c>
      <c r="B5" s="5">
        <v>0.66666666666666663</v>
      </c>
      <c r="C5" s="3" t="s">
        <v>5</v>
      </c>
      <c r="D5" s="3" t="s">
        <v>8</v>
      </c>
      <c r="E5" s="3" t="s">
        <v>9</v>
      </c>
    </row>
    <row r="6" spans="1:5" x14ac:dyDescent="0.35">
      <c r="A6" s="4">
        <f>DATE(2023,5,4)</f>
        <v>45050</v>
      </c>
      <c r="B6" s="5">
        <v>0.72916666666666663</v>
      </c>
      <c r="C6" s="3" t="s">
        <v>46</v>
      </c>
      <c r="D6" s="3" t="s">
        <v>47</v>
      </c>
      <c r="E6" s="3"/>
    </row>
    <row r="7" spans="1:5" x14ac:dyDescent="0.35">
      <c r="A7" s="4">
        <f>DATE(2023,5,5)</f>
        <v>45051</v>
      </c>
      <c r="B7" s="5">
        <v>0.70833333333333337</v>
      </c>
      <c r="C7" s="3" t="s">
        <v>49</v>
      </c>
      <c r="D7" s="3" t="s">
        <v>50</v>
      </c>
      <c r="E7" s="3"/>
    </row>
    <row r="8" spans="1:5" x14ac:dyDescent="0.35">
      <c r="A8" s="4">
        <f>DATE(2023,5,6)</f>
        <v>45052</v>
      </c>
      <c r="B8" s="5">
        <v>0.45833333333333331</v>
      </c>
      <c r="C8" s="3" t="s">
        <v>5</v>
      </c>
      <c r="D8" s="3" t="s">
        <v>6</v>
      </c>
      <c r="E8" s="3" t="s">
        <v>10</v>
      </c>
    </row>
    <row r="9" spans="1:5" x14ac:dyDescent="0.35">
      <c r="A9" s="4">
        <f>DATE(2023,5,6)</f>
        <v>45052</v>
      </c>
      <c r="B9" s="5">
        <v>0.41666666666666669</v>
      </c>
      <c r="C9" s="3" t="s">
        <v>39</v>
      </c>
      <c r="D9" s="3" t="s">
        <v>12</v>
      </c>
      <c r="E9" s="3"/>
    </row>
    <row r="10" spans="1:5" x14ac:dyDescent="0.35">
      <c r="A10" s="4">
        <f>DATE(2023,5,6)</f>
        <v>45052</v>
      </c>
      <c r="B10" s="5">
        <v>0.58333333333333337</v>
      </c>
      <c r="C10" s="3" t="s">
        <v>52</v>
      </c>
      <c r="D10" s="3" t="s">
        <v>47</v>
      </c>
      <c r="E10" s="3"/>
    </row>
    <row r="11" spans="1:5" x14ac:dyDescent="0.35">
      <c r="A11" s="4">
        <f>DATE(2023,5,7)</f>
        <v>45053</v>
      </c>
      <c r="B11" s="5">
        <v>0.625</v>
      </c>
      <c r="C11" s="3" t="s">
        <v>5</v>
      </c>
      <c r="D11" s="3" t="s">
        <v>12</v>
      </c>
      <c r="E11" s="3" t="s">
        <v>13</v>
      </c>
    </row>
    <row r="12" spans="1:5" x14ac:dyDescent="0.35">
      <c r="A12" s="4">
        <f>DATE(2023,5,7)</f>
        <v>45053</v>
      </c>
      <c r="B12" s="5">
        <v>0.45833333333333331</v>
      </c>
      <c r="C12" s="3" t="s">
        <v>25</v>
      </c>
      <c r="D12" s="3" t="s">
        <v>12</v>
      </c>
      <c r="E12" s="3" t="s">
        <v>13</v>
      </c>
    </row>
    <row r="13" spans="1:5" x14ac:dyDescent="0.35">
      <c r="A13" s="4">
        <f>DATE(2023,5,11)</f>
        <v>45057</v>
      </c>
      <c r="B13" s="5">
        <v>0.72916666666666663</v>
      </c>
      <c r="C13" s="3" t="s">
        <v>46</v>
      </c>
      <c r="D13" s="3" t="s">
        <v>48</v>
      </c>
      <c r="E13" s="3"/>
    </row>
    <row r="14" spans="1:5" x14ac:dyDescent="0.35">
      <c r="A14" s="4">
        <f>DATE(2023,5,12)</f>
        <v>45058</v>
      </c>
      <c r="B14" s="5">
        <v>0.75</v>
      </c>
      <c r="C14" s="3" t="s">
        <v>25</v>
      </c>
      <c r="D14" s="3" t="s">
        <v>6</v>
      </c>
      <c r="E14" s="3" t="s">
        <v>32</v>
      </c>
    </row>
    <row r="15" spans="1:5" x14ac:dyDescent="0.35">
      <c r="A15" s="4">
        <f>DATE(2023,5,12)</f>
        <v>45058</v>
      </c>
      <c r="B15" s="5">
        <v>0.70833333333333337</v>
      </c>
      <c r="C15" s="3" t="s">
        <v>49</v>
      </c>
      <c r="D15" s="3" t="s">
        <v>51</v>
      </c>
      <c r="E15" s="3"/>
    </row>
    <row r="16" spans="1:5" x14ac:dyDescent="0.35">
      <c r="A16" s="4">
        <f>DATE(2023,5,13)</f>
        <v>45059</v>
      </c>
      <c r="B16" s="5">
        <v>0.58333333333333337</v>
      </c>
      <c r="C16" s="3" t="s">
        <v>39</v>
      </c>
      <c r="D16" s="3" t="s">
        <v>6</v>
      </c>
      <c r="E16" s="3" t="s">
        <v>7</v>
      </c>
    </row>
    <row r="17" spans="1:5" x14ac:dyDescent="0.35">
      <c r="A17" s="4">
        <f>DATE(2023,5,13)</f>
        <v>45059</v>
      </c>
      <c r="B17" s="5">
        <v>0.58333333333333337</v>
      </c>
      <c r="C17" s="3" t="s">
        <v>52</v>
      </c>
      <c r="D17" s="3" t="s">
        <v>48</v>
      </c>
      <c r="E17" s="3"/>
    </row>
    <row r="18" spans="1:5" x14ac:dyDescent="0.35">
      <c r="A18" s="4">
        <f>DATE(2023,5,14)</f>
        <v>45060</v>
      </c>
      <c r="B18" s="5">
        <v>0.41666666666666669</v>
      </c>
      <c r="C18" s="3" t="s">
        <v>42</v>
      </c>
      <c r="D18" s="3" t="s">
        <v>6</v>
      </c>
      <c r="E18" s="3" t="s">
        <v>7</v>
      </c>
    </row>
    <row r="19" spans="1:5" x14ac:dyDescent="0.35">
      <c r="A19" s="4">
        <f>DATE(2023,5,14)</f>
        <v>45060</v>
      </c>
      <c r="B19" s="5">
        <v>0.58333333333333337</v>
      </c>
      <c r="C19" s="3" t="s">
        <v>45</v>
      </c>
      <c r="D19" s="3" t="s">
        <v>6</v>
      </c>
      <c r="E19" s="3" t="s">
        <v>7</v>
      </c>
    </row>
    <row r="20" spans="1:5" x14ac:dyDescent="0.35">
      <c r="A20" s="4">
        <f>DATE(2023,5,18)</f>
        <v>45064</v>
      </c>
      <c r="B20" s="5">
        <v>0.67708333333333337</v>
      </c>
      <c r="C20" s="3" t="s">
        <v>5</v>
      </c>
      <c r="D20" s="3" t="s">
        <v>6</v>
      </c>
      <c r="E20" s="3" t="s">
        <v>14</v>
      </c>
    </row>
    <row r="21" spans="1:5" x14ac:dyDescent="0.35">
      <c r="A21" s="4">
        <f>DATE(2023,5,18)</f>
        <v>45064</v>
      </c>
      <c r="B21" s="5">
        <v>0.45833333333333331</v>
      </c>
      <c r="C21" s="3" t="s">
        <v>25</v>
      </c>
      <c r="D21" s="3" t="s">
        <v>12</v>
      </c>
      <c r="E21" s="3" t="s">
        <v>30</v>
      </c>
    </row>
    <row r="22" spans="1:5" x14ac:dyDescent="0.35">
      <c r="A22" s="4">
        <f>DATE(2023,5,18)</f>
        <v>45064</v>
      </c>
      <c r="B22" s="5">
        <v>0.54166666666666663</v>
      </c>
      <c r="C22" s="3" t="s">
        <v>44</v>
      </c>
      <c r="D22" s="3" t="s">
        <v>12</v>
      </c>
      <c r="E22" s="3"/>
    </row>
    <row r="23" spans="1:5" x14ac:dyDescent="0.35">
      <c r="A23" s="4">
        <f>DATE(2023,5,20)</f>
        <v>45066</v>
      </c>
      <c r="B23" s="5">
        <v>0.66666666666666663</v>
      </c>
      <c r="C23" s="3" t="s">
        <v>5</v>
      </c>
      <c r="D23" s="3" t="s">
        <v>15</v>
      </c>
      <c r="E23" s="3" t="s">
        <v>16</v>
      </c>
    </row>
    <row r="24" spans="1:5" x14ac:dyDescent="0.35">
      <c r="A24" s="4">
        <f>DATE(2023,5,20)</f>
        <v>45066</v>
      </c>
      <c r="B24" s="5">
        <v>0.625</v>
      </c>
      <c r="C24" s="3" t="s">
        <v>39</v>
      </c>
      <c r="D24" s="3" t="s">
        <v>26</v>
      </c>
      <c r="E24" s="3"/>
    </row>
    <row r="25" spans="1:5" x14ac:dyDescent="0.35">
      <c r="A25" s="4">
        <f>DATE(2023,5,21)</f>
        <v>45067</v>
      </c>
      <c r="B25" s="5">
        <v>0.45833333333333331</v>
      </c>
      <c r="C25" s="3" t="s">
        <v>25</v>
      </c>
      <c r="D25" s="3" t="s">
        <v>31</v>
      </c>
      <c r="E25" s="3" t="s">
        <v>33</v>
      </c>
    </row>
    <row r="26" spans="1:5" x14ac:dyDescent="0.35">
      <c r="A26" s="4">
        <f>DATE(2023,5,21)</f>
        <v>45067</v>
      </c>
      <c r="B26" s="5">
        <v>0.45833333333333331</v>
      </c>
      <c r="C26" s="3" t="s">
        <v>42</v>
      </c>
      <c r="D26" s="3" t="s">
        <v>43</v>
      </c>
      <c r="E26" s="3"/>
    </row>
    <row r="27" spans="1:5" x14ac:dyDescent="0.35">
      <c r="A27" s="4">
        <f>DATE(2023,5,21)</f>
        <v>45067</v>
      </c>
      <c r="B27" s="5">
        <v>0.58333333333333337</v>
      </c>
      <c r="C27" s="3" t="s">
        <v>45</v>
      </c>
      <c r="D27" s="3" t="s">
        <v>6</v>
      </c>
      <c r="E27" s="3" t="s">
        <v>7</v>
      </c>
    </row>
    <row r="28" spans="1:5" x14ac:dyDescent="0.35">
      <c r="A28" s="4">
        <f>DATE(2023,5,25)</f>
        <v>45071</v>
      </c>
      <c r="B28" s="5">
        <v>0.72916666666666663</v>
      </c>
      <c r="C28" s="3" t="s">
        <v>46</v>
      </c>
      <c r="D28" s="3" t="s">
        <v>47</v>
      </c>
      <c r="E28" s="3"/>
    </row>
    <row r="29" spans="1:5" x14ac:dyDescent="0.35">
      <c r="A29" s="4">
        <f>DATE(2023,5,26)</f>
        <v>45072</v>
      </c>
      <c r="B29" s="5">
        <v>0.70833333333333337</v>
      </c>
      <c r="C29" s="3" t="s">
        <v>42</v>
      </c>
      <c r="D29" s="3" t="s">
        <v>8</v>
      </c>
      <c r="E29" s="3"/>
    </row>
    <row r="30" spans="1:5" x14ac:dyDescent="0.35">
      <c r="A30" s="4">
        <f>DATE(2023,5,26)</f>
        <v>45072</v>
      </c>
      <c r="B30" s="5">
        <v>0.70833333333333337</v>
      </c>
      <c r="C30" s="3" t="s">
        <v>49</v>
      </c>
      <c r="D30" s="3" t="s">
        <v>48</v>
      </c>
      <c r="E30" s="3"/>
    </row>
    <row r="31" spans="1:5" x14ac:dyDescent="0.35">
      <c r="A31" s="4">
        <f>DATE(2023,6,3)</f>
        <v>45080</v>
      </c>
      <c r="B31" s="5">
        <v>0.70833333333333337</v>
      </c>
      <c r="C31" s="3" t="s">
        <v>5</v>
      </c>
      <c r="D31" s="3" t="s">
        <v>17</v>
      </c>
      <c r="E31" s="3" t="s">
        <v>18</v>
      </c>
    </row>
    <row r="32" spans="1:5" x14ac:dyDescent="0.35">
      <c r="A32" s="4">
        <f>DATE(2023,6,3)</f>
        <v>45080</v>
      </c>
      <c r="B32" s="5">
        <v>0.45833333333333331</v>
      </c>
      <c r="C32" s="3" t="s">
        <v>25</v>
      </c>
      <c r="D32" s="3" t="s">
        <v>6</v>
      </c>
      <c r="E32" s="3" t="s">
        <v>34</v>
      </c>
    </row>
    <row r="33" spans="1:5" x14ac:dyDescent="0.35">
      <c r="A33" s="4">
        <f>DATE(2023,6,3)</f>
        <v>45080</v>
      </c>
      <c r="B33" s="5">
        <v>0.66666666666666663</v>
      </c>
      <c r="C33" s="3" t="s">
        <v>39</v>
      </c>
      <c r="D33" s="3" t="s">
        <v>41</v>
      </c>
      <c r="E33" s="3"/>
    </row>
    <row r="34" spans="1:5" x14ac:dyDescent="0.35">
      <c r="A34" s="4">
        <f>DATE(2023,6,3)</f>
        <v>45080</v>
      </c>
      <c r="B34" s="5">
        <v>0.58333333333333337</v>
      </c>
      <c r="C34" s="3" t="s">
        <v>52</v>
      </c>
      <c r="D34" s="3" t="s">
        <v>47</v>
      </c>
      <c r="E34" s="3"/>
    </row>
    <row r="35" spans="1:5" x14ac:dyDescent="0.35">
      <c r="A35" s="4">
        <f>DATE(2023,6,4)</f>
        <v>45081</v>
      </c>
      <c r="B35" s="5">
        <v>0.45833333333333331</v>
      </c>
      <c r="C35" s="3" t="s">
        <v>44</v>
      </c>
      <c r="D35" s="3" t="s">
        <v>6</v>
      </c>
      <c r="E35" s="3" t="s">
        <v>7</v>
      </c>
    </row>
    <row r="36" spans="1:5" x14ac:dyDescent="0.35">
      <c r="A36" s="4">
        <f>DATE(2023,6,8)</f>
        <v>45085</v>
      </c>
      <c r="B36" s="5">
        <v>0.67708333333333337</v>
      </c>
      <c r="C36" s="3" t="s">
        <v>25</v>
      </c>
      <c r="D36" s="3" t="s">
        <v>28</v>
      </c>
      <c r="E36" s="3" t="s">
        <v>29</v>
      </c>
    </row>
    <row r="37" spans="1:5" x14ac:dyDescent="0.35">
      <c r="A37" s="4">
        <f>DATE(2023,6,10)</f>
        <v>45087</v>
      </c>
      <c r="B37" s="5">
        <v>0.75</v>
      </c>
      <c r="C37" s="3" t="s">
        <v>5</v>
      </c>
      <c r="D37" s="3" t="s">
        <v>19</v>
      </c>
      <c r="E37" s="3" t="s">
        <v>20</v>
      </c>
    </row>
    <row r="38" spans="1:5" x14ac:dyDescent="0.35">
      <c r="A38" s="4">
        <f>DATE(2023,6,11)</f>
        <v>45088</v>
      </c>
      <c r="B38" s="5">
        <v>0.45833333333333331</v>
      </c>
      <c r="C38" s="3" t="s">
        <v>25</v>
      </c>
      <c r="D38" s="3" t="s">
        <v>35</v>
      </c>
      <c r="E38" s="3" t="s">
        <v>36</v>
      </c>
    </row>
    <row r="39" spans="1:5" x14ac:dyDescent="0.35">
      <c r="A39" s="4">
        <f>DATE(2023,6,17)</f>
        <v>45094</v>
      </c>
      <c r="B39" s="5">
        <v>0.66666666666666663</v>
      </c>
      <c r="C39" s="3" t="s">
        <v>25</v>
      </c>
      <c r="D39" s="3" t="s">
        <v>6</v>
      </c>
      <c r="E39" s="3" t="s">
        <v>37</v>
      </c>
    </row>
    <row r="40" spans="1:5" x14ac:dyDescent="0.35">
      <c r="A40" s="4">
        <f>DATE(2023,6,18)</f>
        <v>45095</v>
      </c>
      <c r="B40" s="5">
        <v>0.625</v>
      </c>
      <c r="C40" s="3" t="s">
        <v>5</v>
      </c>
      <c r="D40" s="3" t="s">
        <v>21</v>
      </c>
      <c r="E40" s="3" t="s">
        <v>22</v>
      </c>
    </row>
    <row r="41" spans="1:5" x14ac:dyDescent="0.35">
      <c r="A41" s="4">
        <f>DATE(2023,7,1)</f>
        <v>45108</v>
      </c>
      <c r="B41" s="3"/>
      <c r="C41" s="3" t="s">
        <v>38</v>
      </c>
      <c r="D41" s="3" t="s">
        <v>23</v>
      </c>
      <c r="E41" s="3" t="s">
        <v>24</v>
      </c>
    </row>
  </sheetData>
  <sortState xmlns:xlrd2="http://schemas.microsoft.com/office/spreadsheetml/2017/richdata2" ref="A2:E41">
    <sortCondition ref="A2:A41"/>
  </sortState>
  <phoneticPr fontId="2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BF6D2-F01B-41F3-93C9-53E657B330AB}">
  <dimension ref="A1:K48"/>
  <sheetViews>
    <sheetView tabSelected="1" zoomScale="90" zoomScaleNormal="90" workbookViewId="0">
      <selection activeCell="A2" sqref="A2"/>
    </sheetView>
  </sheetViews>
  <sheetFormatPr baseColWidth="10" defaultRowHeight="14.5" x14ac:dyDescent="0.35"/>
  <cols>
    <col min="1" max="1" width="25.7265625" customWidth="1"/>
    <col min="2" max="2" width="6.453125" bestFit="1" customWidth="1"/>
    <col min="3" max="3" width="13.08984375" bestFit="1" customWidth="1"/>
    <col min="4" max="4" width="22.26953125" bestFit="1" customWidth="1"/>
    <col min="5" max="5" width="18.36328125" bestFit="1" customWidth="1"/>
    <col min="7" max="7" width="25.81640625" customWidth="1"/>
    <col min="10" max="10" width="13.36328125" customWidth="1"/>
    <col min="11" max="11" width="18.36328125" customWidth="1"/>
  </cols>
  <sheetData>
    <row r="1" spans="1:11" x14ac:dyDescent="0.35">
      <c r="A1" s="48" t="s">
        <v>0</v>
      </c>
      <c r="B1" s="49" t="s">
        <v>4</v>
      </c>
      <c r="C1" s="49" t="s">
        <v>1</v>
      </c>
      <c r="D1" s="49" t="s">
        <v>2</v>
      </c>
      <c r="E1" s="49" t="s">
        <v>3</v>
      </c>
      <c r="G1" s="7"/>
      <c r="H1" s="8"/>
      <c r="I1" s="8"/>
      <c r="J1" s="8"/>
      <c r="K1" s="8"/>
    </row>
    <row r="2" spans="1:11" x14ac:dyDescent="0.35">
      <c r="A2" s="12">
        <v>45254</v>
      </c>
      <c r="B2" s="13">
        <v>0.75</v>
      </c>
      <c r="C2" s="14" t="s">
        <v>58</v>
      </c>
      <c r="D2" s="14" t="s">
        <v>59</v>
      </c>
      <c r="E2" s="14"/>
      <c r="G2" s="9"/>
      <c r="H2" s="10"/>
      <c r="I2" s="11"/>
      <c r="J2" s="11"/>
      <c r="K2" s="11"/>
    </row>
    <row r="3" spans="1:11" s="6" customFormat="1" x14ac:dyDescent="0.35">
      <c r="A3" s="15">
        <v>45256</v>
      </c>
      <c r="B3" s="16">
        <v>0.35416666666666669</v>
      </c>
      <c r="C3" s="17" t="s">
        <v>84</v>
      </c>
      <c r="D3" s="17" t="s">
        <v>69</v>
      </c>
      <c r="E3" s="17" t="s">
        <v>70</v>
      </c>
      <c r="G3" s="9"/>
      <c r="H3" s="10"/>
      <c r="I3" s="11"/>
      <c r="J3" s="11"/>
      <c r="K3" s="11"/>
    </row>
    <row r="4" spans="1:11" x14ac:dyDescent="0.35">
      <c r="A4" s="18">
        <v>45256</v>
      </c>
      <c r="B4" s="19">
        <v>0.45833333333333331</v>
      </c>
      <c r="C4" s="20" t="s">
        <v>25</v>
      </c>
      <c r="D4" s="20" t="s">
        <v>91</v>
      </c>
      <c r="E4" s="20"/>
      <c r="G4" s="9"/>
      <c r="H4" s="10"/>
      <c r="I4" s="11"/>
      <c r="J4" s="11"/>
      <c r="K4" s="11"/>
    </row>
    <row r="5" spans="1:11" x14ac:dyDescent="0.35">
      <c r="A5" s="45">
        <v>45256</v>
      </c>
      <c r="B5" s="46">
        <v>0.45833333333333331</v>
      </c>
      <c r="C5" s="47" t="s">
        <v>83</v>
      </c>
      <c r="D5" s="47" t="s">
        <v>81</v>
      </c>
      <c r="E5" s="47" t="s">
        <v>82</v>
      </c>
      <c r="G5" s="9"/>
      <c r="H5" s="10"/>
      <c r="I5" s="11"/>
      <c r="J5" s="11"/>
      <c r="K5" s="11"/>
    </row>
    <row r="6" spans="1:11" s="6" customFormat="1" x14ac:dyDescent="0.35">
      <c r="A6" s="15">
        <v>45256</v>
      </c>
      <c r="B6" s="16">
        <v>0.54166666666666663</v>
      </c>
      <c r="C6" s="17" t="s">
        <v>84</v>
      </c>
      <c r="D6" s="17" t="s">
        <v>69</v>
      </c>
      <c r="E6" s="17" t="s">
        <v>71</v>
      </c>
      <c r="G6" s="9"/>
      <c r="H6" s="10"/>
      <c r="I6" s="11"/>
      <c r="J6" s="11"/>
      <c r="K6" s="11"/>
    </row>
    <row r="7" spans="1:11" x14ac:dyDescent="0.35">
      <c r="A7" s="24">
        <v>45262</v>
      </c>
      <c r="B7" s="25">
        <v>0.54166666666666663</v>
      </c>
      <c r="C7" s="26" t="s">
        <v>53</v>
      </c>
      <c r="D7" s="26" t="s">
        <v>54</v>
      </c>
      <c r="E7" s="26" t="s">
        <v>57</v>
      </c>
      <c r="G7" s="9"/>
      <c r="H7" s="10"/>
      <c r="I7" s="11"/>
      <c r="J7" s="11"/>
      <c r="K7" s="11"/>
    </row>
    <row r="8" spans="1:11" x14ac:dyDescent="0.35">
      <c r="A8" s="21">
        <v>45262</v>
      </c>
      <c r="B8" s="22">
        <v>0.54166666666666663</v>
      </c>
      <c r="C8" s="23" t="s">
        <v>85</v>
      </c>
      <c r="D8" s="23" t="s">
        <v>75</v>
      </c>
      <c r="E8" s="23" t="s">
        <v>73</v>
      </c>
      <c r="G8" s="9"/>
      <c r="H8" s="10"/>
      <c r="I8" s="11"/>
      <c r="J8" s="11"/>
      <c r="K8" s="11"/>
    </row>
    <row r="9" spans="1:11" x14ac:dyDescent="0.35">
      <c r="A9" s="27">
        <v>45262</v>
      </c>
      <c r="B9" s="28">
        <v>0.70833333333333337</v>
      </c>
      <c r="C9" s="29" t="s">
        <v>25</v>
      </c>
      <c r="D9" s="29" t="s">
        <v>54</v>
      </c>
      <c r="E9" s="29" t="s">
        <v>55</v>
      </c>
      <c r="G9" s="9"/>
      <c r="H9" s="10"/>
      <c r="I9" s="11"/>
      <c r="J9" s="11"/>
      <c r="K9" s="11"/>
    </row>
    <row r="10" spans="1:11" s="6" customFormat="1" x14ac:dyDescent="0.35">
      <c r="A10" s="12">
        <v>45262</v>
      </c>
      <c r="B10" s="13">
        <v>0.75</v>
      </c>
      <c r="C10" s="14" t="s">
        <v>58</v>
      </c>
      <c r="D10" s="14" t="s">
        <v>60</v>
      </c>
      <c r="E10" s="14"/>
      <c r="G10" s="9"/>
      <c r="H10" s="10"/>
      <c r="I10" s="11"/>
      <c r="J10" s="11"/>
      <c r="K10" s="11"/>
    </row>
    <row r="11" spans="1:11" x14ac:dyDescent="0.35">
      <c r="A11" s="30">
        <v>45263</v>
      </c>
      <c r="B11" s="31">
        <v>0.35416666666666669</v>
      </c>
      <c r="C11" s="32" t="s">
        <v>87</v>
      </c>
      <c r="D11" s="32" t="s">
        <v>77</v>
      </c>
      <c r="E11" s="32" t="s">
        <v>78</v>
      </c>
      <c r="G11" s="9"/>
      <c r="H11" s="10"/>
      <c r="I11" s="11"/>
      <c r="J11" s="11"/>
      <c r="K11" s="11"/>
    </row>
    <row r="12" spans="1:11" s="6" customFormat="1" x14ac:dyDescent="0.35">
      <c r="A12" s="21">
        <v>45263</v>
      </c>
      <c r="B12" s="22">
        <v>0.52083333333333337</v>
      </c>
      <c r="C12" s="23" t="s">
        <v>89</v>
      </c>
      <c r="D12" s="23" t="s">
        <v>77</v>
      </c>
      <c r="E12" s="23" t="s">
        <v>70</v>
      </c>
      <c r="G12" s="9"/>
      <c r="H12" s="10"/>
      <c r="I12" s="11"/>
      <c r="J12" s="11"/>
      <c r="K12" s="11"/>
    </row>
    <row r="13" spans="1:11" x14ac:dyDescent="0.35">
      <c r="A13" s="33">
        <v>45269</v>
      </c>
      <c r="B13" s="34">
        <v>0.35416666666666669</v>
      </c>
      <c r="C13" s="35" t="s">
        <v>86</v>
      </c>
      <c r="D13" s="35" t="s">
        <v>69</v>
      </c>
      <c r="E13" s="35" t="s">
        <v>70</v>
      </c>
      <c r="G13" s="9"/>
      <c r="H13" s="10"/>
      <c r="I13" s="11"/>
      <c r="J13" s="11"/>
      <c r="K13" s="11"/>
    </row>
    <row r="14" spans="1:11" x14ac:dyDescent="0.35">
      <c r="A14" s="18">
        <v>45269</v>
      </c>
      <c r="B14" s="19">
        <v>0.45833333333333331</v>
      </c>
      <c r="C14" s="20" t="s">
        <v>25</v>
      </c>
      <c r="D14" s="20" t="s">
        <v>65</v>
      </c>
      <c r="E14" s="20"/>
      <c r="G14" s="9"/>
      <c r="H14" s="10"/>
      <c r="I14" s="11"/>
      <c r="J14" s="11"/>
      <c r="K14" s="11"/>
    </row>
    <row r="15" spans="1:11" s="6" customFormat="1" x14ac:dyDescent="0.35">
      <c r="A15" s="36">
        <v>45269</v>
      </c>
      <c r="B15" s="37">
        <v>0.52083333333333337</v>
      </c>
      <c r="C15" s="38" t="s">
        <v>53</v>
      </c>
      <c r="D15" s="38" t="s">
        <v>54</v>
      </c>
      <c r="E15" s="38" t="s">
        <v>55</v>
      </c>
      <c r="G15" s="9"/>
      <c r="H15" s="10"/>
      <c r="I15" s="11"/>
      <c r="J15" s="11"/>
      <c r="K15" s="11"/>
    </row>
    <row r="16" spans="1:11" x14ac:dyDescent="0.35">
      <c r="A16" s="15">
        <v>45269</v>
      </c>
      <c r="B16" s="16">
        <v>0.52083333333333337</v>
      </c>
      <c r="C16" s="17" t="s">
        <v>88</v>
      </c>
      <c r="D16" s="17" t="s">
        <v>69</v>
      </c>
      <c r="E16" s="17" t="s">
        <v>70</v>
      </c>
      <c r="G16" s="9"/>
      <c r="H16" s="10"/>
      <c r="I16" s="11"/>
      <c r="J16" s="11"/>
      <c r="K16" s="11"/>
    </row>
    <row r="17" spans="1:11" s="6" customFormat="1" x14ac:dyDescent="0.35">
      <c r="A17" s="39">
        <v>45269</v>
      </c>
      <c r="B17" s="40">
        <v>0.70833333333333337</v>
      </c>
      <c r="C17" s="41" t="s">
        <v>58</v>
      </c>
      <c r="D17" s="41" t="s">
        <v>54</v>
      </c>
      <c r="E17" s="41" t="s">
        <v>55</v>
      </c>
      <c r="G17" s="9"/>
      <c r="H17" s="10"/>
      <c r="I17" s="11"/>
      <c r="J17" s="11"/>
      <c r="K17" s="11"/>
    </row>
    <row r="18" spans="1:11" x14ac:dyDescent="0.35">
      <c r="A18" s="15">
        <v>45270</v>
      </c>
      <c r="B18" s="16">
        <v>0.35416666666666669</v>
      </c>
      <c r="C18" s="17" t="s">
        <v>84</v>
      </c>
      <c r="D18" s="17" t="s">
        <v>69</v>
      </c>
      <c r="E18" s="17" t="s">
        <v>73</v>
      </c>
      <c r="G18" s="9"/>
      <c r="H18" s="10"/>
      <c r="I18" s="11"/>
      <c r="J18" s="11"/>
      <c r="K18" s="11"/>
    </row>
    <row r="19" spans="1:11" s="6" customFormat="1" x14ac:dyDescent="0.35">
      <c r="A19" s="15">
        <v>45270</v>
      </c>
      <c r="B19" s="16">
        <v>0.5</v>
      </c>
      <c r="C19" s="17" t="s">
        <v>84</v>
      </c>
      <c r="D19" s="17" t="s">
        <v>69</v>
      </c>
      <c r="E19" s="17" t="s">
        <v>70</v>
      </c>
      <c r="G19" s="9"/>
      <c r="H19" s="10"/>
      <c r="I19" s="11"/>
      <c r="J19" s="11"/>
      <c r="K19" s="11"/>
    </row>
    <row r="20" spans="1:11" x14ac:dyDescent="0.35">
      <c r="A20" s="21">
        <v>45276</v>
      </c>
      <c r="B20" s="22">
        <v>0.33333333333333331</v>
      </c>
      <c r="C20" s="23" t="s">
        <v>89</v>
      </c>
      <c r="D20" s="23" t="s">
        <v>75</v>
      </c>
      <c r="E20" s="23" t="s">
        <v>73</v>
      </c>
      <c r="G20" s="9"/>
      <c r="H20" s="10"/>
      <c r="I20" s="11"/>
      <c r="J20" s="11"/>
      <c r="K20" s="11"/>
    </row>
    <row r="21" spans="1:11" x14ac:dyDescent="0.35">
      <c r="A21" s="21">
        <v>45276</v>
      </c>
      <c r="B21" s="22">
        <v>0.35416666666666669</v>
      </c>
      <c r="C21" s="23" t="s">
        <v>85</v>
      </c>
      <c r="D21" s="23" t="s">
        <v>72</v>
      </c>
      <c r="E21" s="23" t="s">
        <v>74</v>
      </c>
      <c r="G21" s="9"/>
      <c r="H21" s="10"/>
      <c r="I21" s="11"/>
      <c r="J21" s="11"/>
      <c r="K21" s="11"/>
    </row>
    <row r="22" spans="1:11" s="6" customFormat="1" x14ac:dyDescent="0.35">
      <c r="A22" s="33">
        <v>45276</v>
      </c>
      <c r="B22" s="34">
        <v>0.47916666666666669</v>
      </c>
      <c r="C22" s="35" t="s">
        <v>86</v>
      </c>
      <c r="D22" s="35" t="s">
        <v>72</v>
      </c>
      <c r="E22" s="35" t="s">
        <v>74</v>
      </c>
      <c r="G22" s="9"/>
      <c r="H22" s="10"/>
      <c r="I22" s="11"/>
      <c r="J22" s="11"/>
      <c r="K22" s="11"/>
    </row>
    <row r="23" spans="1:11" x14ac:dyDescent="0.35">
      <c r="A23" s="27">
        <v>45276</v>
      </c>
      <c r="B23" s="28">
        <v>0.5</v>
      </c>
      <c r="C23" s="29" t="s">
        <v>25</v>
      </c>
      <c r="D23" s="29" t="s">
        <v>62</v>
      </c>
      <c r="E23" s="29" t="s">
        <v>55</v>
      </c>
      <c r="G23" s="11"/>
      <c r="H23" s="11"/>
      <c r="I23" s="11"/>
      <c r="J23" s="11"/>
      <c r="K23" s="11"/>
    </row>
    <row r="24" spans="1:11" x14ac:dyDescent="0.35">
      <c r="A24" s="24">
        <v>45277</v>
      </c>
      <c r="B24" s="25">
        <v>0.41666666666666669</v>
      </c>
      <c r="C24" s="26" t="s">
        <v>53</v>
      </c>
      <c r="D24" s="26" t="s">
        <v>56</v>
      </c>
      <c r="E24" s="26" t="s">
        <v>90</v>
      </c>
      <c r="G24" s="9"/>
      <c r="H24" s="11"/>
      <c r="I24" s="11"/>
      <c r="J24" s="11"/>
      <c r="K24" s="11"/>
    </row>
    <row r="25" spans="1:11" x14ac:dyDescent="0.35">
      <c r="A25" s="12">
        <v>45277</v>
      </c>
      <c r="B25" s="13">
        <v>0.58333333333333337</v>
      </c>
      <c r="C25" s="14" t="s">
        <v>58</v>
      </c>
      <c r="D25" s="14" t="s">
        <v>61</v>
      </c>
      <c r="E25" s="14"/>
      <c r="G25" s="9"/>
      <c r="H25" s="11"/>
      <c r="I25" s="11"/>
      <c r="J25" s="11"/>
      <c r="K25" s="11"/>
    </row>
    <row r="26" spans="1:11" x14ac:dyDescent="0.35">
      <c r="A26" s="42">
        <v>45282</v>
      </c>
      <c r="B26" s="43"/>
      <c r="C26" s="43"/>
      <c r="D26" s="44" t="s">
        <v>68</v>
      </c>
      <c r="E26" s="44" t="s">
        <v>67</v>
      </c>
      <c r="G26" s="9"/>
      <c r="H26" s="11"/>
      <c r="I26" s="11"/>
      <c r="J26" s="11"/>
      <c r="K26" s="11"/>
    </row>
    <row r="27" spans="1:11" x14ac:dyDescent="0.35">
      <c r="A27" s="18">
        <v>45311</v>
      </c>
      <c r="B27" s="19">
        <v>0.58333333333333337</v>
      </c>
      <c r="C27" s="20" t="s">
        <v>25</v>
      </c>
      <c r="D27" s="20" t="s">
        <v>60</v>
      </c>
      <c r="E27" s="20"/>
    </row>
    <row r="28" spans="1:11" x14ac:dyDescent="0.35">
      <c r="A28" s="39">
        <v>45311</v>
      </c>
      <c r="B28" s="40">
        <v>0.70833333333333337</v>
      </c>
      <c r="C28" s="41" t="s">
        <v>58</v>
      </c>
      <c r="D28" s="41" t="s">
        <v>62</v>
      </c>
      <c r="E28" s="41" t="s">
        <v>55</v>
      </c>
    </row>
    <row r="29" spans="1:11" x14ac:dyDescent="0.35">
      <c r="A29" s="33">
        <v>45312</v>
      </c>
      <c r="B29" s="34">
        <v>0.35416666666666669</v>
      </c>
      <c r="C29" s="35" t="s">
        <v>86</v>
      </c>
      <c r="D29" s="35" t="s">
        <v>69</v>
      </c>
      <c r="E29" s="35" t="s">
        <v>71</v>
      </c>
    </row>
    <row r="30" spans="1:11" x14ac:dyDescent="0.35">
      <c r="A30" s="24">
        <v>45312</v>
      </c>
      <c r="B30" s="25">
        <v>0.58333333333333337</v>
      </c>
      <c r="C30" s="26" t="s">
        <v>53</v>
      </c>
      <c r="D30" s="26" t="s">
        <v>54</v>
      </c>
      <c r="E30" s="26" t="s">
        <v>92</v>
      </c>
    </row>
    <row r="31" spans="1:11" x14ac:dyDescent="0.35">
      <c r="A31" s="45">
        <v>45318</v>
      </c>
      <c r="B31" s="46">
        <v>0.5</v>
      </c>
      <c r="C31" s="47" t="s">
        <v>83</v>
      </c>
      <c r="D31" s="47" t="s">
        <v>77</v>
      </c>
      <c r="E31" s="47" t="s">
        <v>76</v>
      </c>
    </row>
    <row r="32" spans="1:11" x14ac:dyDescent="0.35">
      <c r="A32" s="15">
        <v>45318</v>
      </c>
      <c r="B32" s="16">
        <v>0.35416666666666669</v>
      </c>
      <c r="C32" s="17" t="s">
        <v>84</v>
      </c>
      <c r="D32" s="17" t="s">
        <v>69</v>
      </c>
      <c r="E32" s="17" t="s">
        <v>71</v>
      </c>
    </row>
    <row r="33" spans="1:5" x14ac:dyDescent="0.35">
      <c r="A33" s="15">
        <v>45318</v>
      </c>
      <c r="B33" s="16">
        <v>0.35416666666666669</v>
      </c>
      <c r="C33" s="17" t="s">
        <v>84</v>
      </c>
      <c r="D33" s="17" t="s">
        <v>72</v>
      </c>
      <c r="E33" s="17" t="s">
        <v>74</v>
      </c>
    </row>
    <row r="34" spans="1:5" x14ac:dyDescent="0.35">
      <c r="A34" s="21">
        <v>45318</v>
      </c>
      <c r="B34" s="22">
        <v>0.35416666666666669</v>
      </c>
      <c r="C34" s="23" t="s">
        <v>85</v>
      </c>
      <c r="D34" s="23" t="s">
        <v>75</v>
      </c>
      <c r="E34" s="23" t="s">
        <v>76</v>
      </c>
    </row>
    <row r="35" spans="1:5" x14ac:dyDescent="0.35">
      <c r="A35" s="18">
        <v>45318</v>
      </c>
      <c r="B35" s="19">
        <v>0.58333333333333337</v>
      </c>
      <c r="C35" s="20" t="s">
        <v>25</v>
      </c>
      <c r="D35" s="20" t="s">
        <v>66</v>
      </c>
      <c r="E35" s="20"/>
    </row>
    <row r="36" spans="1:5" x14ac:dyDescent="0.35">
      <c r="A36" s="12">
        <v>45318</v>
      </c>
      <c r="B36" s="13">
        <v>0.66666666666666663</v>
      </c>
      <c r="C36" s="14" t="s">
        <v>58</v>
      </c>
      <c r="D36" s="14" t="s">
        <v>63</v>
      </c>
      <c r="E36" s="14"/>
    </row>
    <row r="37" spans="1:5" x14ac:dyDescent="0.35">
      <c r="A37" s="36">
        <v>45318</v>
      </c>
      <c r="B37" s="37">
        <v>0.75</v>
      </c>
      <c r="C37" s="38" t="s">
        <v>53</v>
      </c>
      <c r="D37" s="38" t="s">
        <v>54</v>
      </c>
      <c r="E37" s="38" t="s">
        <v>55</v>
      </c>
    </row>
    <row r="38" spans="1:5" x14ac:dyDescent="0.35">
      <c r="A38" s="30">
        <v>45319</v>
      </c>
      <c r="B38" s="31">
        <v>0.35416666666666669</v>
      </c>
      <c r="C38" s="32" t="s">
        <v>87</v>
      </c>
      <c r="D38" s="32" t="s">
        <v>75</v>
      </c>
      <c r="E38" s="32" t="s">
        <v>73</v>
      </c>
    </row>
    <row r="39" spans="1:5" x14ac:dyDescent="0.35">
      <c r="A39" s="21">
        <v>45325</v>
      </c>
      <c r="B39" s="22">
        <v>0.35416666666666669</v>
      </c>
      <c r="C39" s="23" t="s">
        <v>89</v>
      </c>
      <c r="D39" s="23" t="s">
        <v>79</v>
      </c>
      <c r="E39" s="23" t="s">
        <v>80</v>
      </c>
    </row>
    <row r="40" spans="1:5" x14ac:dyDescent="0.35">
      <c r="A40" s="30">
        <v>45325</v>
      </c>
      <c r="B40" s="31">
        <v>0.54166666666666663</v>
      </c>
      <c r="C40" s="32" t="s">
        <v>87</v>
      </c>
      <c r="D40" s="32" t="s">
        <v>69</v>
      </c>
      <c r="E40" s="32" t="s">
        <v>70</v>
      </c>
    </row>
    <row r="41" spans="1:5" x14ac:dyDescent="0.35">
      <c r="A41" s="12">
        <v>45325</v>
      </c>
      <c r="B41" s="13">
        <v>0.70833333333333337</v>
      </c>
      <c r="C41" s="14" t="s">
        <v>58</v>
      </c>
      <c r="D41" s="14" t="s">
        <v>64</v>
      </c>
      <c r="E41" s="14"/>
    </row>
    <row r="42" spans="1:5" x14ac:dyDescent="0.35">
      <c r="A42" s="27">
        <v>45325</v>
      </c>
      <c r="B42" s="28">
        <v>0.70833333333333337</v>
      </c>
      <c r="C42" s="29" t="s">
        <v>25</v>
      </c>
      <c r="D42" s="29" t="s">
        <v>54</v>
      </c>
      <c r="E42" s="29" t="s">
        <v>55</v>
      </c>
    </row>
    <row r="43" spans="1:5" x14ac:dyDescent="0.35">
      <c r="A43" s="15">
        <v>45326</v>
      </c>
      <c r="B43" s="16">
        <v>0.35416666666666669</v>
      </c>
      <c r="C43" s="17" t="s">
        <v>88</v>
      </c>
      <c r="D43" s="17" t="s">
        <v>79</v>
      </c>
      <c r="E43" s="17" t="s">
        <v>80</v>
      </c>
    </row>
    <row r="44" spans="1:5" x14ac:dyDescent="0.35">
      <c r="A44" s="45">
        <v>45326</v>
      </c>
      <c r="B44" s="46">
        <v>0.375</v>
      </c>
      <c r="C44" s="47" t="s">
        <v>83</v>
      </c>
      <c r="D44" s="47" t="s">
        <v>77</v>
      </c>
      <c r="E44" s="47" t="s">
        <v>70</v>
      </c>
    </row>
    <row r="45" spans="1:5" x14ac:dyDescent="0.35">
      <c r="A45" s="18">
        <v>45332</v>
      </c>
      <c r="B45" s="19">
        <v>0.5</v>
      </c>
      <c r="C45" s="20" t="s">
        <v>25</v>
      </c>
      <c r="D45" s="20" t="s">
        <v>95</v>
      </c>
      <c r="E45" s="20"/>
    </row>
    <row r="46" spans="1:5" x14ac:dyDescent="0.35">
      <c r="A46" s="24">
        <v>45332</v>
      </c>
      <c r="B46" s="25">
        <v>0.54166666666666663</v>
      </c>
      <c r="C46" s="26" t="s">
        <v>53</v>
      </c>
      <c r="D46" s="26" t="s">
        <v>94</v>
      </c>
      <c r="E46" s="26" t="s">
        <v>93</v>
      </c>
    </row>
    <row r="47" spans="1:5" x14ac:dyDescent="0.35">
      <c r="A47" s="15">
        <v>45333</v>
      </c>
      <c r="B47" s="16">
        <v>0.35416666666666669</v>
      </c>
      <c r="C47" s="17" t="s">
        <v>88</v>
      </c>
      <c r="D47" s="17" t="s">
        <v>69</v>
      </c>
      <c r="E47" s="17" t="s">
        <v>70</v>
      </c>
    </row>
    <row r="48" spans="1:5" x14ac:dyDescent="0.35">
      <c r="A48" s="39">
        <v>45333</v>
      </c>
      <c r="B48" s="40">
        <v>0.625</v>
      </c>
      <c r="C48" s="41" t="s">
        <v>58</v>
      </c>
      <c r="D48" s="41" t="s">
        <v>54</v>
      </c>
      <c r="E48" s="41" t="s">
        <v>55</v>
      </c>
    </row>
  </sheetData>
  <autoFilter ref="A1:E48" xr:uid="{7C7BF6D2-F01B-41F3-93C9-53E657B330AB}">
    <sortState xmlns:xlrd2="http://schemas.microsoft.com/office/spreadsheetml/2017/richdata2" ref="A2:E48">
      <sortCondition ref="A1:A48"/>
    </sortState>
  </autoFilter>
  <sortState xmlns:xlrd2="http://schemas.microsoft.com/office/spreadsheetml/2017/richdata2" ref="A2:E10">
    <sortCondition ref="A2:A10"/>
  </sortState>
  <phoneticPr fontId="2" type="noConversion"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Frühjahr 2023</vt:lpstr>
      <vt:lpstr>Halle 23_24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Pühringer</dc:creator>
  <cp:lastModifiedBy>Valentin Weber</cp:lastModifiedBy>
  <cp:lastPrinted>2023-11-26T12:37:52Z</cp:lastPrinted>
  <dcterms:created xsi:type="dcterms:W3CDTF">2023-04-24T14:48:40Z</dcterms:created>
  <dcterms:modified xsi:type="dcterms:W3CDTF">2023-11-26T12:38:20Z</dcterms:modified>
</cp:coreProperties>
</file>